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mm9\Desktop\"/>
    </mc:Choice>
  </mc:AlternateContent>
  <xr:revisionPtr revIDLastSave="0" documentId="8_{AB86BE85-8A9A-4D05-990E-06DE83FD9372}" xr6:coauthVersionLast="47" xr6:coauthVersionMax="47" xr10:uidLastSave="{00000000-0000-0000-0000-000000000000}"/>
  <bookViews>
    <workbookView xWindow="-120" yWindow="-120" windowWidth="24240" windowHeight="13140" xr2:uid="{E6C6FD31-A05D-46EA-B2B9-12163144840F}"/>
  </bookViews>
  <sheets>
    <sheet name="Revenue" sheetId="1" r:id="rId1"/>
    <sheet name="Expenses" sheetId="2" r:id="rId2"/>
  </sheets>
  <definedNames>
    <definedName name="_xlnm.Print_Area" localSheetId="1">Expenses!$A$1:$F$15</definedName>
    <definedName name="_xlnm.Print_Area" localSheetId="0">Revenue!$A$1:$L$23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E20" i="1"/>
  <c r="H20" i="1" s="1"/>
  <c r="K20" i="1" s="1"/>
  <c r="C23" i="2"/>
  <c r="C13" i="2"/>
  <c r="E11" i="1" l="1"/>
  <c r="F11" i="1" s="1"/>
  <c r="E16" i="1"/>
  <c r="F16" i="1" s="1"/>
  <c r="H16" i="1" s="1"/>
  <c r="H14" i="1"/>
  <c r="K14" i="1" s="1"/>
  <c r="H15" i="1"/>
  <c r="K15" i="1" s="1"/>
  <c r="H21" i="1"/>
  <c r="K12" i="1"/>
  <c r="E13" i="1"/>
  <c r="H13" i="1" s="1"/>
  <c r="K13" i="1" s="1"/>
  <c r="E19" i="1"/>
  <c r="K19" i="1" s="1"/>
  <c r="I22" i="1"/>
  <c r="E18" i="1"/>
  <c r="J10" i="1"/>
  <c r="J22" i="1" s="1"/>
  <c r="C6" i="2"/>
  <c r="F22" i="1" l="1"/>
  <c r="H11" i="1"/>
  <c r="K11" i="1" s="1"/>
  <c r="K18" i="1"/>
  <c r="K10" i="1"/>
  <c r="G22" i="1"/>
  <c r="E22" i="1"/>
  <c r="H22" i="1" l="1"/>
  <c r="K16" i="1" l="1"/>
  <c r="K22" i="1" s="1"/>
  <c r="D22" i="1"/>
</calcChain>
</file>

<file path=xl/sharedStrings.xml><?xml version="1.0" encoding="utf-8"?>
<sst xmlns="http://schemas.openxmlformats.org/spreadsheetml/2006/main" count="74" uniqueCount="64">
  <si>
    <t>Income</t>
  </si>
  <si>
    <t>Grants</t>
  </si>
  <si>
    <t>Notes</t>
  </si>
  <si>
    <t>GW Brooke</t>
  </si>
  <si>
    <t xml:space="preserve">Hartley </t>
  </si>
  <si>
    <t>Paid</t>
  </si>
  <si>
    <t>Colbot</t>
  </si>
  <si>
    <t>McConkey</t>
  </si>
  <si>
    <t xml:space="preserve">Transfer Septic Design </t>
  </si>
  <si>
    <t>12/29/22 Select Board Meeting Vote</t>
  </si>
  <si>
    <t xml:space="preserve">ARPA Funds Voted for Transfer Station Improvement </t>
  </si>
  <si>
    <t>Capital Reserve:</t>
  </si>
  <si>
    <t xml:space="preserve">HEB </t>
  </si>
  <si>
    <t>USDA Required Environmental  Study</t>
  </si>
  <si>
    <t>Check #</t>
  </si>
  <si>
    <t>Status</t>
  </si>
  <si>
    <t>Paid for with ARPA Funds</t>
  </si>
  <si>
    <t>Sanborn Head</t>
  </si>
  <si>
    <t>Paid for out of TSIC Funds</t>
  </si>
  <si>
    <t>Septic  Tanks for  Transfer Station (in storage)</t>
  </si>
  <si>
    <t xml:space="preserve">Well construction - Transfer Stn. </t>
  </si>
  <si>
    <t xml:space="preserve">Designs for both Well </t>
  </si>
  <si>
    <t>Engineering Asssesment - 2023 work</t>
  </si>
  <si>
    <t>Anticipated Cash</t>
  </si>
  <si>
    <t>Funds Used</t>
  </si>
  <si>
    <t>Anticipated Grant</t>
  </si>
  <si>
    <t>USDA Grant Awarded May 2022</t>
  </si>
  <si>
    <t>Total Remaining Resources as of Feb. 2024</t>
  </si>
  <si>
    <t xml:space="preserve">Paid for out of Capital Reserve  pre 2022 Vote. </t>
  </si>
  <si>
    <t>Transfer Station Costs</t>
  </si>
  <si>
    <t xml:space="preserve">Amt. </t>
  </si>
  <si>
    <t>Purpose</t>
  </si>
  <si>
    <t>Vendor</t>
  </si>
  <si>
    <t xml:space="preserve">Granted, and is a reimbursable Grant - and used only for last third of project, thus no funds are in Town of Tamworth Accounts. </t>
  </si>
  <si>
    <t xml:space="preserve">Transfer Sub Total </t>
  </si>
  <si>
    <t>Testing Soil</t>
  </si>
  <si>
    <t>Operating costs</t>
  </si>
  <si>
    <t>Purchasing costs</t>
  </si>
  <si>
    <t>Sanborne Head//Engineering for operations</t>
  </si>
  <si>
    <t>Moving Costs</t>
  </si>
  <si>
    <t>Realtor for current operating costs /heating electric</t>
  </si>
  <si>
    <t>Operation of the Office building</t>
  </si>
  <si>
    <t>What is commercial rental market</t>
  </si>
  <si>
    <t>building renovations</t>
  </si>
  <si>
    <t xml:space="preserve">   Eye Wash Station</t>
  </si>
  <si>
    <t xml:space="preserve">   Compactor arrangement</t>
  </si>
  <si>
    <t>Possible grant form LRPC</t>
  </si>
  <si>
    <t>Misc Equip</t>
  </si>
  <si>
    <t>Funding for Well construction &amp; Drilling, Septic design,Septic Tank purchase</t>
  </si>
  <si>
    <t>Amount Appropriated in WA #12</t>
  </si>
  <si>
    <t>$6,750 spent on USDA required Environmental Report</t>
  </si>
  <si>
    <t>Warrant Article #12, 2022 Town Meeting Vote, $274,460 per year**</t>
  </si>
  <si>
    <t xml:space="preserve">2022 Voted for 2024 </t>
  </si>
  <si>
    <t>$50,000 From Unassigned Fund Balance voted in each of Three Years</t>
  </si>
  <si>
    <t>2022 Voted ($125,000 came from Tam Foundation - See above)</t>
  </si>
  <si>
    <t>2022 Voted for 2023 ($100K from ARPA - See Above)</t>
  </si>
  <si>
    <t>Interest Earned</t>
  </si>
  <si>
    <t xml:space="preserve">2021 WA #9, $100,000: $64k from the Unexpended Fund Balance and $36k from taxation.  </t>
  </si>
  <si>
    <t>Status of Funding Transfer Station improvements - April 2024</t>
  </si>
  <si>
    <t xml:space="preserve">Total Income Actual </t>
  </si>
  <si>
    <t xml:space="preserve">Remaining Cash Funds </t>
  </si>
  <si>
    <t>Tamworth Foundation - Awarded March 2022</t>
  </si>
  <si>
    <t xml:space="preserve">Accumulated  Cash </t>
  </si>
  <si>
    <t xml:space="preserve">ARPA Funds (Previously approved &amp; Spent - 2021/2)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</si>
</sst>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0" xfId="1" applyNumberFormat="1" applyFont="1" applyAlignment="1">
      <alignment horizontal="center"/>
    </xf>
    <xf numFmtId="0" fontId="0" fillId="2" borderId="1" xfId="0" applyFill="1" applyBorder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44" fontId="0" fillId="0" borderId="0" xfId="1" applyFont="1" applyAlignment="1">
      <alignment horizontal="center" wrapText="1"/>
    </xf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1" fillId="0" borderId="2" xfId="1" applyFont="1" applyBorder="1" applyAlignment="1">
      <alignment horizontal="center" wrapText="1"/>
    </xf>
    <xf numFmtId="44" fontId="1" fillId="3" borderId="2" xfId="1" applyFont="1" applyFill="1" applyBorder="1" applyAlignment="1">
      <alignment horizontal="center" wrapText="1"/>
    </xf>
    <xf numFmtId="164" fontId="0" fillId="3" borderId="0" xfId="1" applyNumberFormat="1" applyFont="1" applyFill="1"/>
    <xf numFmtId="164" fontId="3" fillId="3" borderId="1" xfId="1" applyNumberFormat="1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2" xfId="1" applyFont="1" applyBorder="1"/>
    <xf numFmtId="164" fontId="3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C0D4-5175-42DC-AC32-8FCF6446982C}">
  <sheetPr>
    <pageSetUpPr fitToPage="1"/>
  </sheetPr>
  <dimension ref="A2:L38"/>
  <sheetViews>
    <sheetView tabSelected="1" workbookViewId="0">
      <selection activeCell="C16" sqref="C16"/>
    </sheetView>
  </sheetViews>
  <sheetFormatPr defaultRowHeight="15" x14ac:dyDescent="0.25"/>
  <cols>
    <col min="1" max="1" width="3.7109375" customWidth="1"/>
    <col min="2" max="2" width="4.7109375" customWidth="1"/>
    <col min="3" max="3" width="76.85546875" customWidth="1"/>
    <col min="4" max="4" width="16.5703125" style="1" customWidth="1"/>
    <col min="5" max="6" width="12.85546875" style="1" customWidth="1"/>
    <col min="7" max="7" width="11.28515625" style="1" customWidth="1"/>
    <col min="8" max="8" width="12.140625" style="1" customWidth="1"/>
    <col min="9" max="11" width="11.28515625" style="1" customWidth="1"/>
    <col min="12" max="12" width="61.85546875" style="2" customWidth="1"/>
    <col min="13" max="13" width="36" customWidth="1"/>
  </cols>
  <sheetData>
    <row r="2" spans="1:12" x14ac:dyDescent="0.25">
      <c r="A2" t="s">
        <v>58</v>
      </c>
    </row>
    <row r="7" spans="1:12" ht="75" x14ac:dyDescent="0.25">
      <c r="A7" s="3" t="s">
        <v>0</v>
      </c>
      <c r="B7" s="3"/>
      <c r="C7" s="3"/>
      <c r="D7" s="16" t="s">
        <v>49</v>
      </c>
      <c r="E7" s="15" t="s">
        <v>62</v>
      </c>
      <c r="F7" s="15" t="s">
        <v>56</v>
      </c>
      <c r="G7" s="15" t="s">
        <v>24</v>
      </c>
      <c r="H7" s="16" t="s">
        <v>60</v>
      </c>
      <c r="I7" s="15" t="s">
        <v>23</v>
      </c>
      <c r="J7" s="15" t="s">
        <v>25</v>
      </c>
      <c r="K7" s="16" t="s">
        <v>27</v>
      </c>
      <c r="L7" s="4" t="s">
        <v>2</v>
      </c>
    </row>
    <row r="8" spans="1:12" x14ac:dyDescent="0.25">
      <c r="D8" s="17"/>
      <c r="H8" s="17"/>
      <c r="K8" s="17"/>
    </row>
    <row r="9" spans="1:12" x14ac:dyDescent="0.25">
      <c r="B9" s="21" t="s">
        <v>1</v>
      </c>
      <c r="D9" s="17"/>
      <c r="H9" s="17"/>
      <c r="K9" s="17"/>
    </row>
    <row r="10" spans="1:12" ht="31.5" customHeight="1" x14ac:dyDescent="0.25">
      <c r="C10" t="s">
        <v>26</v>
      </c>
      <c r="D10" s="17">
        <v>493570</v>
      </c>
      <c r="H10" s="17"/>
      <c r="J10" s="1">
        <f>+D10</f>
        <v>493570</v>
      </c>
      <c r="K10" s="17">
        <f>+J10</f>
        <v>493570</v>
      </c>
      <c r="L10" s="10" t="s">
        <v>33</v>
      </c>
    </row>
    <row r="11" spans="1:12" x14ac:dyDescent="0.25">
      <c r="C11" t="s">
        <v>61</v>
      </c>
      <c r="D11" s="17">
        <v>125000</v>
      </c>
      <c r="E11" s="1">
        <f>+D11</f>
        <v>125000</v>
      </c>
      <c r="F11" s="1">
        <f>131734.1-E11</f>
        <v>6734.1000000000058</v>
      </c>
      <c r="H11" s="17">
        <f>+F11+E11</f>
        <v>131734.1</v>
      </c>
      <c r="K11" s="17">
        <f>+H11</f>
        <v>131734.1</v>
      </c>
    </row>
    <row r="12" spans="1:12" ht="30" x14ac:dyDescent="0.25">
      <c r="C12" t="s">
        <v>63</v>
      </c>
      <c r="D12" s="17"/>
      <c r="E12" s="1">
        <v>18606</v>
      </c>
      <c r="G12" s="1">
        <v>18605</v>
      </c>
      <c r="H12" s="17"/>
      <c r="K12" s="17">
        <f t="shared" ref="K12:K20" si="0">+H12</f>
        <v>0</v>
      </c>
      <c r="L12" s="10" t="s">
        <v>48</v>
      </c>
    </row>
    <row r="13" spans="1:12" x14ac:dyDescent="0.25">
      <c r="C13" t="s">
        <v>10</v>
      </c>
      <c r="D13" s="17">
        <v>100000</v>
      </c>
      <c r="E13" s="1">
        <f>+D13</f>
        <v>100000</v>
      </c>
      <c r="H13" s="17">
        <f t="shared" ref="H13:H21" si="1">+E13-G13</f>
        <v>100000</v>
      </c>
      <c r="K13" s="17">
        <f t="shared" si="0"/>
        <v>100000</v>
      </c>
      <c r="L13" s="2" t="s">
        <v>9</v>
      </c>
    </row>
    <row r="14" spans="1:12" x14ac:dyDescent="0.25">
      <c r="D14" s="17"/>
      <c r="H14" s="17">
        <f t="shared" si="1"/>
        <v>0</v>
      </c>
      <c r="K14" s="17">
        <f t="shared" si="0"/>
        <v>0</v>
      </c>
    </row>
    <row r="15" spans="1:12" x14ac:dyDescent="0.25">
      <c r="B15" s="21" t="s">
        <v>11</v>
      </c>
      <c r="D15" s="17"/>
      <c r="H15" s="17">
        <f t="shared" si="1"/>
        <v>0</v>
      </c>
      <c r="K15" s="17">
        <f t="shared" si="0"/>
        <v>0</v>
      </c>
    </row>
    <row r="16" spans="1:12" ht="30" x14ac:dyDescent="0.25">
      <c r="C16" s="20" t="s">
        <v>57</v>
      </c>
      <c r="D16" s="17">
        <v>93250</v>
      </c>
      <c r="E16" s="1">
        <f>+D16</f>
        <v>93250</v>
      </c>
      <c r="F16" s="1">
        <f>99884.93-E16</f>
        <v>6634.929999999993</v>
      </c>
      <c r="G16" s="1">
        <v>6750</v>
      </c>
      <c r="H16" s="17">
        <f>+F16+E16-G16</f>
        <v>93134.93</v>
      </c>
      <c r="K16" s="17">
        <f t="shared" si="0"/>
        <v>93134.93</v>
      </c>
      <c r="L16" s="10" t="s">
        <v>50</v>
      </c>
    </row>
    <row r="17" spans="1:12" x14ac:dyDescent="0.25">
      <c r="B17" s="21" t="s">
        <v>51</v>
      </c>
      <c r="C17" s="20"/>
      <c r="D17" s="17"/>
      <c r="H17" s="17"/>
      <c r="K17" s="17"/>
    </row>
    <row r="18" spans="1:12" x14ac:dyDescent="0.25">
      <c r="C18" t="s">
        <v>54</v>
      </c>
      <c r="D18" s="17">
        <v>149460</v>
      </c>
      <c r="E18" s="1">
        <f>+D18</f>
        <v>149460</v>
      </c>
      <c r="H18" s="17">
        <f>+E18-G18</f>
        <v>149460</v>
      </c>
      <c r="K18" s="17">
        <f t="shared" si="0"/>
        <v>149460</v>
      </c>
      <c r="L18" s="2" t="s">
        <v>53</v>
      </c>
    </row>
    <row r="19" spans="1:12" x14ac:dyDescent="0.25">
      <c r="C19" t="s">
        <v>55</v>
      </c>
      <c r="D19" s="17">
        <v>174460</v>
      </c>
      <c r="E19" s="1">
        <f t="shared" ref="E19" si="2">+D19</f>
        <v>174460</v>
      </c>
      <c r="G19" s="1">
        <v>122737</v>
      </c>
      <c r="H19" s="17">
        <f>+E19-G19</f>
        <v>51723</v>
      </c>
      <c r="K19" s="17">
        <f t="shared" si="0"/>
        <v>51723</v>
      </c>
      <c r="L19" s="2" t="s">
        <v>53</v>
      </c>
    </row>
    <row r="20" spans="1:12" x14ac:dyDescent="0.25">
      <c r="C20" t="s">
        <v>52</v>
      </c>
      <c r="D20" s="17">
        <v>274460</v>
      </c>
      <c r="E20" s="1">
        <f>+D20</f>
        <v>274460</v>
      </c>
      <c r="H20" s="17">
        <f>+E20</f>
        <v>274460</v>
      </c>
      <c r="K20" s="17">
        <f t="shared" si="0"/>
        <v>274460</v>
      </c>
      <c r="L20" s="2" t="s">
        <v>53</v>
      </c>
    </row>
    <row r="21" spans="1:12" x14ac:dyDescent="0.25">
      <c r="D21" s="17"/>
      <c r="H21" s="17">
        <f t="shared" si="1"/>
        <v>0</v>
      </c>
      <c r="K21" s="17"/>
    </row>
    <row r="22" spans="1:12" ht="15.75" thickBot="1" x14ac:dyDescent="0.3">
      <c r="A22" s="5" t="s">
        <v>59</v>
      </c>
      <c r="B22" s="5"/>
      <c r="C22" s="5"/>
      <c r="D22" s="18">
        <f>SUM(D10:D20)</f>
        <v>1410200</v>
      </c>
      <c r="E22" s="25">
        <f t="shared" ref="E22:I22" si="3">SUM(E10:E20)</f>
        <v>935236</v>
      </c>
      <c r="F22" s="25">
        <f t="shared" si="3"/>
        <v>13369.029999999999</v>
      </c>
      <c r="G22" s="25">
        <f>SUM(G10:G20)</f>
        <v>148092</v>
      </c>
      <c r="H22" s="18">
        <f>SUM(H10:H20)</f>
        <v>800512.03</v>
      </c>
      <c r="I22" s="25">
        <f t="shared" si="3"/>
        <v>0</v>
      </c>
      <c r="J22" s="25">
        <f>SUM(J10:J21)</f>
        <v>493570</v>
      </c>
      <c r="K22" s="18">
        <f>SUM(K10:K21)</f>
        <v>1294082.03</v>
      </c>
    </row>
    <row r="25" spans="1:12" x14ac:dyDescent="0.25">
      <c r="L25" s="6"/>
    </row>
    <row r="26" spans="1:12" x14ac:dyDescent="0.25">
      <c r="C26" s="19"/>
      <c r="D26" s="11"/>
      <c r="E26" s="11"/>
      <c r="F26" s="11"/>
    </row>
    <row r="27" spans="1:12" x14ac:dyDescent="0.25">
      <c r="D27" s="11"/>
      <c r="E27" s="11"/>
      <c r="F27" s="11"/>
    </row>
    <row r="28" spans="1:12" x14ac:dyDescent="0.25">
      <c r="D28" s="11"/>
      <c r="E28" s="11"/>
      <c r="F28" s="11"/>
    </row>
    <row r="29" spans="1:12" x14ac:dyDescent="0.25">
      <c r="D29" s="11"/>
      <c r="E29" s="11"/>
      <c r="F29" s="11"/>
    </row>
    <row r="30" spans="1:12" x14ac:dyDescent="0.25">
      <c r="D30" s="11"/>
      <c r="E30" s="11"/>
      <c r="F30" s="11"/>
      <c r="G30" s="11"/>
      <c r="H30" s="11"/>
      <c r="I30" s="11"/>
      <c r="J30" s="11"/>
      <c r="K30" s="11"/>
    </row>
    <row r="31" spans="1:12" x14ac:dyDescent="0.25">
      <c r="D31" s="11"/>
      <c r="E31" s="11"/>
      <c r="F31" s="11"/>
    </row>
    <row r="32" spans="1:12" x14ac:dyDescent="0.25">
      <c r="D32" s="11"/>
      <c r="E32" s="11"/>
      <c r="F32" s="11"/>
      <c r="G32" s="11"/>
      <c r="H32" s="11"/>
      <c r="I32" s="11"/>
      <c r="J32" s="11"/>
      <c r="K32" s="11"/>
    </row>
    <row r="33" spans="4:6" x14ac:dyDescent="0.25">
      <c r="D33" s="11"/>
      <c r="E33" s="11"/>
      <c r="F33" s="11"/>
    </row>
    <row r="34" spans="4:6" x14ac:dyDescent="0.25">
      <c r="D34" s="11"/>
      <c r="E34" s="11"/>
      <c r="F34" s="11"/>
    </row>
    <row r="35" spans="4:6" x14ac:dyDescent="0.25">
      <c r="D35" s="11"/>
      <c r="E35" s="11"/>
      <c r="F35" s="11"/>
    </row>
    <row r="36" spans="4:6" x14ac:dyDescent="0.25">
      <c r="D36" s="11"/>
      <c r="E36" s="11"/>
      <c r="F36" s="11"/>
    </row>
    <row r="37" spans="4:6" x14ac:dyDescent="0.25">
      <c r="D37" s="11"/>
      <c r="E37" s="11"/>
      <c r="F37" s="11"/>
    </row>
    <row r="38" spans="4:6" x14ac:dyDescent="0.25">
      <c r="D38" s="11"/>
      <c r="E38" s="11"/>
      <c r="F38" s="11"/>
    </row>
  </sheetData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B9F5-BB18-4926-A6E7-578A7D3C19AC}">
  <sheetPr>
    <pageSetUpPr fitToPage="1"/>
  </sheetPr>
  <dimension ref="A1:F28"/>
  <sheetViews>
    <sheetView workbookViewId="0">
      <selection activeCell="C11" sqref="C11"/>
    </sheetView>
  </sheetViews>
  <sheetFormatPr defaultRowHeight="15" x14ac:dyDescent="0.25"/>
  <cols>
    <col min="1" max="1" width="22.85546875" customWidth="1"/>
    <col min="2" max="2" width="46.5703125" customWidth="1"/>
    <col min="3" max="3" width="14.28515625" bestFit="1" customWidth="1"/>
    <col min="5" max="5" width="0" hidden="1" customWidth="1"/>
    <col min="6" max="6" width="37" customWidth="1"/>
  </cols>
  <sheetData>
    <row r="1" spans="1:6" x14ac:dyDescent="0.25">
      <c r="F1" s="2"/>
    </row>
    <row r="2" spans="1:6" x14ac:dyDescent="0.25">
      <c r="A2" t="s">
        <v>29</v>
      </c>
      <c r="F2" s="2"/>
    </row>
    <row r="3" spans="1:6" x14ac:dyDescent="0.25">
      <c r="F3" s="2"/>
    </row>
    <row r="4" spans="1:6" x14ac:dyDescent="0.25">
      <c r="A4" s="13" t="s">
        <v>32</v>
      </c>
      <c r="B4" s="13" t="s">
        <v>31</v>
      </c>
      <c r="C4" s="12" t="s">
        <v>30</v>
      </c>
      <c r="D4" s="13" t="s">
        <v>15</v>
      </c>
      <c r="E4" s="13" t="s">
        <v>14</v>
      </c>
      <c r="F4" s="14" t="s">
        <v>2</v>
      </c>
    </row>
    <row r="5" spans="1:6" ht="30" x14ac:dyDescent="0.25">
      <c r="A5" t="s">
        <v>12</v>
      </c>
      <c r="B5" t="s">
        <v>13</v>
      </c>
      <c r="C5" s="1">
        <v>6750</v>
      </c>
      <c r="F5" s="22" t="s">
        <v>28</v>
      </c>
    </row>
    <row r="6" spans="1:6" x14ac:dyDescent="0.25">
      <c r="A6" t="s">
        <v>3</v>
      </c>
      <c r="B6" t="s">
        <v>19</v>
      </c>
      <c r="C6" s="1">
        <f>1510+4200</f>
        <v>5710</v>
      </c>
      <c r="D6" t="s">
        <v>5</v>
      </c>
      <c r="E6">
        <v>44721</v>
      </c>
      <c r="F6" s="2" t="s">
        <v>16</v>
      </c>
    </row>
    <row r="7" spans="1:6" x14ac:dyDescent="0.25">
      <c r="A7" t="s">
        <v>4</v>
      </c>
      <c r="B7" t="s">
        <v>20</v>
      </c>
      <c r="C7" s="1">
        <v>10395.61</v>
      </c>
      <c r="D7" t="s">
        <v>5</v>
      </c>
      <c r="E7">
        <v>44561</v>
      </c>
      <c r="F7" s="2" t="s">
        <v>16</v>
      </c>
    </row>
    <row r="8" spans="1:6" x14ac:dyDescent="0.25">
      <c r="A8" t="s">
        <v>6</v>
      </c>
      <c r="B8" t="s">
        <v>21</v>
      </c>
      <c r="C8" s="1">
        <v>650</v>
      </c>
      <c r="D8" t="s">
        <v>5</v>
      </c>
      <c r="E8">
        <v>44676</v>
      </c>
      <c r="F8" s="2" t="s">
        <v>16</v>
      </c>
    </row>
    <row r="9" spans="1:6" x14ac:dyDescent="0.25">
      <c r="A9" t="s">
        <v>7</v>
      </c>
      <c r="B9" t="s">
        <v>8</v>
      </c>
      <c r="C9" s="1">
        <v>1850</v>
      </c>
      <c r="D9" t="s">
        <v>5</v>
      </c>
      <c r="E9">
        <v>44497</v>
      </c>
      <c r="F9" s="2" t="s">
        <v>16</v>
      </c>
    </row>
    <row r="10" spans="1:6" x14ac:dyDescent="0.25">
      <c r="A10" t="s">
        <v>17</v>
      </c>
      <c r="B10" t="s">
        <v>22</v>
      </c>
      <c r="C10" s="1">
        <v>122737</v>
      </c>
      <c r="D10" t="s">
        <v>5</v>
      </c>
      <c r="F10" s="2" t="s">
        <v>18</v>
      </c>
    </row>
    <row r="11" spans="1:6" x14ac:dyDescent="0.25">
      <c r="C11" s="1"/>
    </row>
    <row r="12" spans="1:6" x14ac:dyDescent="0.25">
      <c r="C12" s="1"/>
    </row>
    <row r="13" spans="1:6" ht="15.75" thickBot="1" x14ac:dyDescent="0.3">
      <c r="A13" s="7" t="s">
        <v>34</v>
      </c>
      <c r="B13" s="7"/>
      <c r="C13" s="8">
        <f>SUM(C5:C10)</f>
        <v>148092.60999999999</v>
      </c>
      <c r="D13" s="7"/>
      <c r="E13" s="9"/>
      <c r="F13" s="8"/>
    </row>
    <row r="14" spans="1:6" x14ac:dyDescent="0.25">
      <c r="C14" s="19"/>
    </row>
    <row r="15" spans="1:6" x14ac:dyDescent="0.25">
      <c r="B15" s="3" t="s">
        <v>37</v>
      </c>
    </row>
    <row r="16" spans="1:6" x14ac:dyDescent="0.25">
      <c r="B16" t="s">
        <v>35</v>
      </c>
      <c r="C16" s="23">
        <v>50000</v>
      </c>
      <c r="F16" t="s">
        <v>46</v>
      </c>
    </row>
    <row r="17" spans="2:6" x14ac:dyDescent="0.25">
      <c r="B17" t="s">
        <v>38</v>
      </c>
      <c r="C17" s="23">
        <v>50000</v>
      </c>
    </row>
    <row r="18" spans="2:6" x14ac:dyDescent="0.25">
      <c r="B18" t="s">
        <v>39</v>
      </c>
      <c r="C18" s="23">
        <v>20000</v>
      </c>
    </row>
    <row r="19" spans="2:6" x14ac:dyDescent="0.25">
      <c r="B19" t="s">
        <v>43</v>
      </c>
      <c r="C19" s="23"/>
    </row>
    <row r="20" spans="2:6" x14ac:dyDescent="0.25">
      <c r="B20" t="s">
        <v>44</v>
      </c>
      <c r="C20" s="23">
        <v>10000</v>
      </c>
    </row>
    <row r="21" spans="2:6" x14ac:dyDescent="0.25">
      <c r="B21" t="s">
        <v>45</v>
      </c>
      <c r="C21" s="23">
        <v>150000</v>
      </c>
    </row>
    <row r="22" spans="2:6" x14ac:dyDescent="0.25">
      <c r="B22" t="s">
        <v>47</v>
      </c>
      <c r="C22" s="24">
        <v>200000</v>
      </c>
    </row>
    <row r="23" spans="2:6" x14ac:dyDescent="0.25">
      <c r="C23" s="23">
        <f>SUM(C16:C22)</f>
        <v>480000</v>
      </c>
      <c r="F23" t="s">
        <v>42</v>
      </c>
    </row>
    <row r="26" spans="2:6" x14ac:dyDescent="0.25">
      <c r="B26" s="13" t="s">
        <v>36</v>
      </c>
      <c r="C26" s="23"/>
    </row>
    <row r="27" spans="2:6" x14ac:dyDescent="0.25">
      <c r="B27" t="s">
        <v>41</v>
      </c>
      <c r="C27" s="23">
        <v>15000</v>
      </c>
      <c r="F27" t="s">
        <v>40</v>
      </c>
    </row>
    <row r="28" spans="2:6" x14ac:dyDescent="0.25">
      <c r="C28" s="23"/>
    </row>
  </sheetData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</vt:lpstr>
      <vt:lpstr>Expenses</vt:lpstr>
      <vt:lpstr>Expenses!Print_Area</vt:lpstr>
      <vt:lpstr>Revenue!Print_Area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Anthony</dc:creator>
  <cp:lastModifiedBy>Rebecca Mason</cp:lastModifiedBy>
  <cp:lastPrinted>2024-04-03T15:09:06Z</cp:lastPrinted>
  <dcterms:created xsi:type="dcterms:W3CDTF">2022-07-11T13:20:57Z</dcterms:created>
  <dcterms:modified xsi:type="dcterms:W3CDTF">2024-04-24T13:44:27Z</dcterms:modified>
</cp:coreProperties>
</file>